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senol.kalkan\Desktop\"/>
    </mc:Choice>
  </mc:AlternateContent>
  <xr:revisionPtr revIDLastSave="0" documentId="13_ncr:1_{9862E77B-F9A3-47C3-A46B-DB52BCF991F7}" xr6:coauthVersionLast="47" xr6:coauthVersionMax="47" xr10:uidLastSave="{00000000-0000-0000-0000-000000000000}"/>
  <bookViews>
    <workbookView xWindow="-120" yWindow="-120" windowWidth="29040" windowHeight="15840" xr2:uid="{00000000-000D-0000-FFFF-FFFF00000000}"/>
  </bookViews>
  <sheets>
    <sheet name="(241-19)İTOB KAZAN (2)" sheetId="2" r:id="rId1"/>
  </sheets>
  <definedNames>
    <definedName name="_">#REF!</definedName>
    <definedName name="_Fill" hidden="1">#REF!</definedName>
    <definedName name="A_1">#REF!</definedName>
    <definedName name="A_Data_Entry">#REF!</definedName>
    <definedName name="AK_EN_RMA">#REF!</definedName>
    <definedName name="All_Montly_Data">#REF!</definedName>
    <definedName name="ANK_ABS">#REF!</definedName>
    <definedName name="ANK_OSB_ELK">#REF!</definedName>
    <definedName name="Ankara_Seker">#REF!</definedName>
    <definedName name="AYEN_OSTİM_ENERJİ">#REF!</definedName>
    <definedName name="AYTEMIZLER">#REF!</definedName>
    <definedName name="Baskent">#REF!</definedName>
    <definedName name="Baskent_Vakıf">#REF!</definedName>
    <definedName name="BAYMİNA">#REF!</definedName>
    <definedName name="BAYMİNA_B">#REF!</definedName>
    <definedName name="BAYMİNA_TOPLAM">#REF!</definedName>
    <definedName name="Betopan">#REF!</definedName>
    <definedName name="biiii">#REF!</definedName>
    <definedName name="BİL_BO_AK_EN_ISITICI">#REF!</definedName>
    <definedName name="BİL_BOL_BİLECİK_ISITICI">#REF!</definedName>
    <definedName name="BİL_BOL_HANA_SER">#REF!</definedName>
    <definedName name="BİL_BOLU_2">#REF!</definedName>
    <definedName name="BİL_BOLU_AKGÜN">#REF!</definedName>
    <definedName name="BİL_BOLU_BOZÜYÜK">#REF!</definedName>
    <definedName name="BİL_BOLU_ÇUKURHİSAR">#REF!</definedName>
    <definedName name="BİL_BOLU_SANAT_TOPRAK">#REF!</definedName>
    <definedName name="BİL_BOLU_TOPLAM">#REF!</definedName>
    <definedName name="BİLECİK_2">#REF!</definedName>
    <definedName name="BİLECİK_RMA">#REF!</definedName>
    <definedName name="Bilenerji_1">#REF!</definedName>
    <definedName name="Bilenerji_2">#REF!</definedName>
    <definedName name="biooo">#REF!</definedName>
    <definedName name="BOZ_1_RMA">#REF!</definedName>
    <definedName name="Bozuyuk_Akenerjı">#REF!</definedName>
    <definedName name="BOZÜYÜK_2_RMA">#REF!</definedName>
    <definedName name="ÇİNİGAZ">#REF!</definedName>
    <definedName name="ÇİNİGAZ_EMET_ISI">#REF!</definedName>
    <definedName name="ÇİNİGAZ_TOPLAM">#REF!</definedName>
    <definedName name="ÇUKURHİSAR_RMA">#REF!</definedName>
    <definedName name="DALSAN">#REF!</definedName>
    <definedName name="DOĞANER_BUHAR">#REF!</definedName>
    <definedName name="DOĞANER_PROSES">#REF!</definedName>
    <definedName name="DOĞANER_TOPLAM">#REF!</definedName>
    <definedName name="Ego_1">#REF!</definedName>
    <definedName name="EGO_3">#REF!</definedName>
    <definedName name="EGO_TOPLAM">#REF!</definedName>
    <definedName name="Eks">#REF!</definedName>
    <definedName name="EKS_2">#REF!</definedName>
    <definedName name="EMET">#REF!</definedName>
    <definedName name="EMET_RMA_TOPLAM">#REF!</definedName>
    <definedName name="EMTA_MİTAŞ">#REF!</definedName>
    <definedName name="ERCAN_SER">#REF!</definedName>
    <definedName name="ERKUNT">#REF!</definedName>
    <definedName name="Eryaman">#REF!</definedName>
    <definedName name="ESGAZ_1">#REF!</definedName>
    <definedName name="ESGAZ_TOPLAM">#REF!</definedName>
    <definedName name="Esk_Osb_Elk">#REF!</definedName>
    <definedName name="Esk_osb_toplam">#REF!</definedName>
    <definedName name="Eskisehir_Osb">#REF!</definedName>
    <definedName name="ETİ_MADEN">#REF!</definedName>
    <definedName name="GİPS_ALÇI">#REF!</definedName>
    <definedName name="GÜROK_TUR">#REF!</definedName>
    <definedName name="HALK_EKMEK">#REF!</definedName>
    <definedName name="HAREKET">#REF!</definedName>
    <definedName name="HERİŞ_SER">#REF!</definedName>
    <definedName name="İST_SERAMİK">#REF!</definedName>
    <definedName name="KIRGAZ">#REF!</definedName>
    <definedName name="Konel_Konut">#REF!</definedName>
    <definedName name="KÜTAHYA_OSB">#REF!</definedName>
    <definedName name="KÜTAHYA_POR">#REF!</definedName>
    <definedName name="KÜTAHYA_RMA">#REF!</definedName>
    <definedName name="Magnezit">#REF!</definedName>
    <definedName name="Meteksan_1">#REF!</definedName>
    <definedName name="METEKSAN_2">#REF!</definedName>
    <definedName name="METEKSAN_TOPLAM">#REF!</definedName>
    <definedName name="MUTTALİP_RM_A">#REF!</definedName>
    <definedName name="ORTADOGU_RULMAN">#REF!</definedName>
    <definedName name="Os_Gazi">#REF!</definedName>
    <definedName name="POLATLI_RM_A">#REF!</definedName>
    <definedName name="POLGAZ">#REF!</definedName>
    <definedName name="SERAMİK_TOPRAK">#REF!</definedName>
    <definedName name="Sıncan_Osb">#REF!</definedName>
    <definedName name="Sögüt_Seramik">#REF!</definedName>
    <definedName name="TEPE_KNAUF">#REF!</definedName>
    <definedName name="TERMAL_ENERJI">#REF!</definedName>
    <definedName name="Termal_Seramık">#REF!</definedName>
    <definedName name="Toprak_Kagıt">#REF!</definedName>
    <definedName name="Toprak_Seniteri">#REF!</definedName>
    <definedName name="Turk_Traktor">#REF!</definedName>
    <definedName name="TÜPRAŞ_KIRK">#REF!</definedName>
    <definedName name="Vitra_Buhar">#REF!</definedName>
    <definedName name="Vitra_Proses">#REF!</definedName>
    <definedName name="_xlnm.Print_Area" localSheetId="0">'(241-19)İTOB KAZAN (2)'!$A$1:$J$55</definedName>
    <definedName name="_xlnm.Print_Titles">#N/A</definedName>
    <definedName name="YEPAS_EKMEK">#REF!</definedName>
    <definedName name="Yunus_Kam">#REF!</definedName>
    <definedName name="YURTBAY_EN">#REF!</definedName>
    <definedName name="Yurtbay_Seramik">#REF!</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2" l="1"/>
  <c r="E30" i="2"/>
  <c r="C30" i="2"/>
  <c r="C31" i="2" s="1"/>
  <c r="I27" i="2"/>
  <c r="G26" i="2"/>
  <c r="G25" i="2"/>
  <c r="G24" i="2"/>
  <c r="G27" i="2" s="1"/>
  <c r="H19" i="2"/>
  <c r="I16" i="2"/>
  <c r="I15" i="2"/>
  <c r="I14" i="2"/>
  <c r="I13" i="2"/>
  <c r="I12" i="2"/>
  <c r="I11" i="2"/>
  <c r="I10" i="2"/>
  <c r="I9" i="2"/>
  <c r="I8" i="2"/>
  <c r="I7" i="2"/>
  <c r="I6" i="2"/>
  <c r="I5" i="2"/>
  <c r="I17" i="2" l="1"/>
  <c r="D20" i="2" s="1"/>
  <c r="I20" i="2" s="1"/>
  <c r="I21" i="2" s="1"/>
  <c r="I30" i="2"/>
  <c r="E31" i="2" s="1"/>
  <c r="G31" i="2" l="1"/>
  <c r="I31" i="2" s="1"/>
  <c r="E32" i="2"/>
  <c r="G32" i="2"/>
  <c r="E33" i="2"/>
  <c r="G33" i="2"/>
  <c r="C32" i="2" l="1"/>
  <c r="I32" i="2" s="1"/>
  <c r="C33" i="2"/>
  <c r="I3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ejder.kirikgoz</author>
    <author>Ejder KIRIKGOZ</author>
  </authors>
  <commentList>
    <comment ref="C4" authorId="0" shapeId="0" xr:uid="{3D840DE4-86B5-4B61-8351-FED232584F1A}">
      <text>
        <r>
          <rPr>
            <b/>
            <sz val="8"/>
            <color indexed="81"/>
            <rFont val="Tahoma"/>
            <family val="2"/>
            <charset val="162"/>
          </rPr>
          <t>Bir gün içerisinde aylara göre ortalama gaz kullanım saati</t>
        </r>
      </text>
    </comment>
    <comment ref="E4" authorId="0" shapeId="0" xr:uid="{A06D63AF-2E17-4F56-B211-198E043F0E9B}">
      <text>
        <r>
          <rPr>
            <b/>
            <sz val="8"/>
            <color indexed="81"/>
            <rFont val="Tahoma"/>
            <family val="2"/>
            <charset val="162"/>
          </rPr>
          <t>Aylara göre ortalama gaz kullanım gün sayısı</t>
        </r>
      </text>
    </comment>
    <comment ref="G4" authorId="0" shapeId="0" xr:uid="{203E5A59-B503-4385-BC2F-7E27B51F33A9}">
      <text>
        <r>
          <rPr>
            <b/>
            <sz val="8"/>
            <color indexed="81"/>
            <rFont val="Tahoma"/>
            <family val="2"/>
            <charset val="162"/>
          </rPr>
          <t>Aylara göre ortalama sarf edilen saatlik gaz miktarı (Bu değer Max. Sayaç Debisinden büyük olamaz)</t>
        </r>
      </text>
    </comment>
    <comment ref="I17" authorId="0" shapeId="0" xr:uid="{475F9E51-58B4-4B87-B9B9-4FC12B44C4CA}">
      <text>
        <r>
          <rPr>
            <b/>
            <sz val="8"/>
            <color indexed="81"/>
            <rFont val="Tahoma"/>
            <family val="2"/>
            <charset val="162"/>
          </rPr>
          <t>Sözleşme yılı sonuna kadar bu rakamın minimum %80'ini tüketmeniz gerekir.</t>
        </r>
      </text>
    </comment>
    <comment ref="J19" authorId="1" shapeId="0" xr:uid="{4FE14F01-4507-4956-91C3-055E3B34B1F0}">
      <text>
        <r>
          <rPr>
            <b/>
            <sz val="9"/>
            <color indexed="81"/>
            <rFont val="Tahoma"/>
            <family val="2"/>
            <charset val="162"/>
          </rPr>
          <t>Yılsonu tahmin edilen tüketim</t>
        </r>
      </text>
    </comment>
    <comment ref="D20" authorId="1" shapeId="0" xr:uid="{3126C302-2429-49CD-82C6-FFC51276CF25}">
      <text>
        <r>
          <rPr>
            <b/>
            <sz val="9"/>
            <color indexed="81"/>
            <rFont val="Tahoma"/>
            <family val="2"/>
            <charset val="162"/>
          </rPr>
          <t>ÖTV, SKB, KDV hariç Son Birim Fiyat</t>
        </r>
      </text>
    </comment>
    <comment ref="F20" authorId="1" shapeId="0" xr:uid="{E31233FA-4615-4D02-9842-1A2373C59995}">
      <text>
        <r>
          <rPr>
            <b/>
            <sz val="9"/>
            <color indexed="81"/>
            <rFont val="Tahoma"/>
            <family val="2"/>
            <charset val="162"/>
          </rPr>
          <t>Korrektör haberleşmesi için GSM statik IP hat ücreti.</t>
        </r>
      </text>
    </comment>
    <comment ref="I20" authorId="0" shapeId="0" xr:uid="{A26D217B-C4F8-4299-82FC-D76295EACA29}">
      <text>
        <r>
          <rPr>
            <b/>
            <sz val="10"/>
            <color indexed="81"/>
            <rFont val="Tahoma"/>
            <family val="2"/>
            <charset val="162"/>
          </rPr>
          <t>İlk aboneler için en yüksek 2 aylık tüketimin 9350 kcal/m³ olasılığı üzerinden ödenmemesi halinde KDV,ÖTV,SKB,İletişim,aylık gecikme faizi(1,4) ve diğer mastraflar dahil teminatı.</t>
        </r>
      </text>
    </comment>
    <comment ref="A40" authorId="0" shapeId="0" xr:uid="{B8FAFD1A-BD5D-40B9-A06E-06650D2B5D64}">
      <text>
        <r>
          <rPr>
            <b/>
            <sz val="8"/>
            <color indexed="81"/>
            <rFont val="Tahoma"/>
            <family val="2"/>
            <charset val="162"/>
          </rPr>
          <t>Güncel fatura ve iletişim bilgileri yazılır. Firma imza yetkilisinin onayı alınır.</t>
        </r>
      </text>
    </comment>
  </commentList>
</comments>
</file>

<file path=xl/sharedStrings.xml><?xml version="1.0" encoding="utf-8"?>
<sst xmlns="http://schemas.openxmlformats.org/spreadsheetml/2006/main" count="85" uniqueCount="77">
  <si>
    <t xml:space="preserve">DOĞALGAZ TALEP VE SÖZLEŞME HAZIRLIK TABLOSU                                                                                                                                                </t>
  </si>
  <si>
    <t>YILLIK GAZ TÜKETİMİNİN AYLIK DAĞILIMI</t>
  </si>
  <si>
    <t>Yıl</t>
  </si>
  <si>
    <t>Aylar</t>
  </si>
  <si>
    <t>Günlük
Gaz Kullanımı (Saat)</t>
  </si>
  <si>
    <t>Aylık 
Gaz Kullanımı (Gün)</t>
  </si>
  <si>
    <t>Tüketim 
(Sm³/saat)</t>
  </si>
  <si>
    <t>Taahhüt 
(Sm³/ay)</t>
  </si>
  <si>
    <t>2025</t>
  </si>
  <si>
    <t>Ocak</t>
  </si>
  <si>
    <t>Şubat</t>
  </si>
  <si>
    <t>Mart</t>
  </si>
  <si>
    <t>Nisan</t>
  </si>
  <si>
    <t>Mayıs</t>
  </si>
  <si>
    <t>Haziran</t>
  </si>
  <si>
    <t>Temmuz</t>
  </si>
  <si>
    <t>Ağustos</t>
  </si>
  <si>
    <t>Eylül</t>
  </si>
  <si>
    <t>Ekim</t>
  </si>
  <si>
    <t>Kasım</t>
  </si>
  <si>
    <t>Aralık</t>
  </si>
  <si>
    <t>Toplam</t>
  </si>
  <si>
    <t>Geçen Yıl Taahhütü (Sm³)</t>
  </si>
  <si>
    <t>Günlük (Saat)</t>
  </si>
  <si>
    <t>Aylık (Gün)</t>
  </si>
  <si>
    <t xml:space="preserve">Sarf(Sm³/saat) </t>
  </si>
  <si>
    <t xml:space="preserve">Sarf(Sm³/yıl) </t>
  </si>
  <si>
    <t>Bu Yıl Doğalgaz Kullanım Oranı</t>
  </si>
  <si>
    <t>Tüketim(Sm³)</t>
  </si>
  <si>
    <t>Ay(İlk 7 Ay)</t>
  </si>
  <si>
    <t xml:space="preserve">Sarf(Sm³/ay) </t>
  </si>
  <si>
    <t>Hesaplanan Teminat (TL)</t>
  </si>
  <si>
    <t>Birim Fiyat</t>
  </si>
  <si>
    <t>İletişim</t>
  </si>
  <si>
    <t>Diğer</t>
  </si>
  <si>
    <t>Teminat Farkı(TL)</t>
  </si>
  <si>
    <t>Mevcut</t>
  </si>
  <si>
    <t>Birim</t>
  </si>
  <si>
    <t>TL</t>
  </si>
  <si>
    <t>Kur</t>
  </si>
  <si>
    <t>İSTASYON ve AZAMİ ÇEKİŞ BİLGİLERİ</t>
  </si>
  <si>
    <t>İst.Kap(Sm³/saat)</t>
  </si>
  <si>
    <t>Sayaç Debisi</t>
  </si>
  <si>
    <t>Kalb. Tarihi</t>
  </si>
  <si>
    <t>Basınç (Bar)</t>
  </si>
  <si>
    <t>Qmax(Sm³/saat)</t>
  </si>
  <si>
    <t xml:space="preserve">Azami(Sm³/saat) </t>
  </si>
  <si>
    <t>Proses</t>
  </si>
  <si>
    <t>Elektrik</t>
  </si>
  <si>
    <t>Mutfak</t>
  </si>
  <si>
    <t>AZAMİ ÇEKİŞ MİKTARLARI</t>
  </si>
  <si>
    <t>Azami</t>
  </si>
  <si>
    <t>Saatlik (Sm³/saat)</t>
  </si>
  <si>
    <t>Günlük (Sm³/gün)</t>
  </si>
  <si>
    <t>Aylık (Sm³/ay)</t>
  </si>
  <si>
    <t>Yıllık (Sm³/yıl)</t>
  </si>
  <si>
    <t>Tabloya göre teknik ve idari proserdürlerin uygunluğu neticesinde doğal gaz ihtiyacımızın karşılanmasını, talep ederiz.</t>
  </si>
  <si>
    <t>BİR ÖNCEKİ GAZ YILI İÇİN DOĞAL GAZ TALEP EDEN TESİS VE KULLANICI BİLGİLERİ</t>
  </si>
  <si>
    <t>Firma</t>
  </si>
  <si>
    <t>İTOB OSB BÖLGE MÜDÜRLÜĞÜ</t>
  </si>
  <si>
    <t>Abone Yetkilisi Ad-Soyad</t>
  </si>
  <si>
    <t>Tesis Adresi/Ada/Parsel</t>
  </si>
  <si>
    <t>DOĞAL GAZ TALEP EDEN TESİS VE KULLANICI BİLGİLERİ</t>
  </si>
  <si>
    <t>Ad-Soyad / Kaşe / İmza</t>
  </si>
  <si>
    <t>Ad / Soyad</t>
  </si>
  <si>
    <t>Tel / Fax / e-mail</t>
  </si>
  <si>
    <t>Fatura Adresi</t>
  </si>
  <si>
    <t>Vergi Dairesi / No' su</t>
  </si>
  <si>
    <t>Tesis Adresi</t>
  </si>
  <si>
    <t>Tesis Ada-Parsel-Pafta</t>
  </si>
  <si>
    <t>Doğal gaz kullanım sınıfı</t>
  </si>
  <si>
    <t>Sözleşme tarihleri</t>
  </si>
  <si>
    <t>Doğal Gaz Dönemleri</t>
  </si>
  <si>
    <t>Tarih</t>
  </si>
  <si>
    <t xml:space="preserve">Doğal gaz ihtiyacınız tarafımızca karşılanacak olup, ilgili proserdürlerin uygunluğu neticesinde; 
a) İlk defa gaz talep eden (Müşteri 1) firmalar için sözleşme düzenlenecektir.
b)Bir önceki gaz yılı için doğal gaz  talep eden tesis ve kullanıcı bilgilerinde değişiklik olan (Müşteri 1) firmalar için sözleşme yenilenecektir.
c) Sözleşmesi olan (Müşteri 2) firmalar için mevcut sözleşmesine bu form eklenecektir. </t>
  </si>
  <si>
    <t>1) )İş bu Doğalgaz Sözleşme ve Hazırlık Tablosu DG-SS/01.01.2019-02 numaralı sözleşmenin devamı niteliğinde olup, sözleşme sürekliliği açısından 
her yıl ‘’MÜŞTERİ’’ lerden istenmekte ve taraflarca imza altına alınmaktadır.
2) Yukarıdaki formun renkli hücrelerini doldurup, tarafınızca onaylamadan önce incelememiz için senol.kalkan@itob.org.tr adresine mail atınız.
3) İncelememiz sonucu onaylamanız için size kısa sürede bilgi verilecektir. 
İrtibat Tel : 799 00 19 (108) / 0 5556688979</t>
  </si>
  <si>
    <t xml:space="preserve">Bölge Müdürü Onayı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</si>
</sst>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charset val="162"/>
      <scheme val="minor"/>
    </font>
    <font>
      <sz val="8"/>
      <color theme="1"/>
      <name val="Calibri"/>
      <family val="2"/>
      <charset val="162"/>
      <scheme val="minor"/>
    </font>
    <font>
      <sz val="10"/>
      <color theme="1"/>
      <name val="Calibri"/>
      <family val="2"/>
      <charset val="162"/>
      <scheme val="minor"/>
    </font>
    <font>
      <b/>
      <sz val="10"/>
      <color theme="1"/>
      <name val="Calibri"/>
      <family val="2"/>
      <charset val="162"/>
      <scheme val="minor"/>
    </font>
    <font>
      <b/>
      <sz val="8"/>
      <color theme="1"/>
      <name val="Calibri"/>
      <family val="2"/>
      <charset val="162"/>
      <scheme val="minor"/>
    </font>
    <font>
      <sz val="8"/>
      <color theme="0"/>
      <name val="Calibri"/>
      <family val="2"/>
      <charset val="162"/>
      <scheme val="minor"/>
    </font>
    <font>
      <sz val="10"/>
      <color theme="0"/>
      <name val="Calibri"/>
      <family val="2"/>
      <charset val="162"/>
      <scheme val="minor"/>
    </font>
    <font>
      <sz val="8"/>
      <name val="Calibri"/>
      <family val="2"/>
      <charset val="162"/>
      <scheme val="minor"/>
    </font>
    <font>
      <b/>
      <u/>
      <sz val="8"/>
      <color theme="1"/>
      <name val="Calibri"/>
      <family val="2"/>
      <charset val="162"/>
      <scheme val="minor"/>
    </font>
    <font>
      <b/>
      <u/>
      <sz val="10"/>
      <color theme="1"/>
      <name val="Calibri"/>
      <family val="2"/>
      <charset val="162"/>
      <scheme val="minor"/>
    </font>
    <font>
      <b/>
      <sz val="8"/>
      <color indexed="81"/>
      <name val="Tahoma"/>
      <family val="2"/>
      <charset val="162"/>
    </font>
    <font>
      <b/>
      <sz val="9"/>
      <color indexed="81"/>
      <name val="Tahoma"/>
      <family val="2"/>
      <charset val="162"/>
    </font>
    <font>
      <b/>
      <sz val="10"/>
      <color indexed="81"/>
      <name val="Tahoma"/>
      <family val="2"/>
      <charset val="162"/>
    </font>
    <font>
      <b/>
      <sz val="16"/>
      <color theme="1"/>
      <name val="Calibri"/>
      <family val="2"/>
      <charset val="16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4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142">
    <xf numFmtId="0" fontId="0" fillId="0" borderId="0" xfId="0"/>
    <xf numFmtId="4" fontId="2" fillId="0" borderId="0" xfId="1" applyNumberFormat="1" applyFont="1" applyProtection="1">
      <protection locked="0"/>
    </xf>
    <xf numFmtId="49" fontId="2" fillId="0" borderId="0" xfId="1" applyNumberFormat="1" applyFont="1" applyAlignment="1" applyProtection="1">
      <alignment vertical="center"/>
      <protection locked="0"/>
    </xf>
    <xf numFmtId="49" fontId="2" fillId="0" borderId="2" xfId="1" applyNumberFormat="1" applyFont="1" applyBorder="1" applyAlignment="1">
      <alignment horizontal="center" vertical="center"/>
    </xf>
    <xf numFmtId="49" fontId="2" fillId="0" borderId="3" xfId="1" applyNumberFormat="1" applyFont="1" applyBorder="1" applyAlignment="1">
      <alignment horizontal="center" vertical="center"/>
    </xf>
    <xf numFmtId="49" fontId="2" fillId="0" borderId="0" xfId="1" applyNumberFormat="1" applyFont="1" applyProtection="1">
      <protection locked="0"/>
    </xf>
    <xf numFmtId="4" fontId="2" fillId="0" borderId="6" xfId="1" applyNumberFormat="1" applyFont="1" applyBorder="1" applyAlignment="1">
      <alignment horizontal="left" vertical="center"/>
    </xf>
    <xf numFmtId="4" fontId="2" fillId="0" borderId="10" xfId="1" applyNumberFormat="1" applyFont="1" applyBorder="1" applyAlignment="1">
      <alignment horizontal="left" vertical="center"/>
    </xf>
    <xf numFmtId="4" fontId="3" fillId="0" borderId="11" xfId="1" applyNumberFormat="1" applyFont="1" applyBorder="1" applyAlignment="1">
      <alignment horizontal="center" vertical="center"/>
    </xf>
    <xf numFmtId="4" fontId="5" fillId="0" borderId="13" xfId="1" applyNumberFormat="1" applyFont="1" applyBorder="1" applyAlignment="1">
      <alignment vertical="center"/>
    </xf>
    <xf numFmtId="4" fontId="2" fillId="0" borderId="7" xfId="1" applyNumberFormat="1" applyFont="1" applyBorder="1" applyAlignment="1">
      <alignment vertical="center" wrapText="1"/>
    </xf>
    <xf numFmtId="4" fontId="2" fillId="0" borderId="7" xfId="1" applyNumberFormat="1" applyFont="1" applyBorder="1" applyAlignment="1">
      <alignment vertical="center"/>
    </xf>
    <xf numFmtId="4" fontId="3" fillId="0" borderId="8" xfId="1" applyNumberFormat="1" applyFont="1" applyBorder="1" applyAlignment="1">
      <alignment vertical="center"/>
    </xf>
    <xf numFmtId="4" fontId="2" fillId="0" borderId="11" xfId="1" applyNumberFormat="1" applyFont="1" applyBorder="1" applyAlignment="1">
      <alignment horizontal="left" vertical="center"/>
    </xf>
    <xf numFmtId="4" fontId="2" fillId="0" borderId="11" xfId="1" applyNumberFormat="1" applyFont="1" applyBorder="1" applyAlignment="1">
      <alignment horizontal="center" vertical="center"/>
    </xf>
    <xf numFmtId="3" fontId="2" fillId="0" borderId="11" xfId="1" applyNumberFormat="1" applyFont="1" applyBorder="1" applyAlignment="1">
      <alignment horizontal="center" vertical="center"/>
    </xf>
    <xf numFmtId="4" fontId="2" fillId="0" borderId="11" xfId="1" applyNumberFormat="1" applyFont="1" applyBorder="1" applyAlignment="1">
      <alignment vertical="center"/>
    </xf>
    <xf numFmtId="4" fontId="3" fillId="0" borderId="12" xfId="1" applyNumberFormat="1" applyFont="1" applyBorder="1" applyAlignment="1">
      <alignment vertical="center"/>
    </xf>
    <xf numFmtId="4" fontId="5" fillId="0" borderId="0" xfId="1" applyNumberFormat="1" applyFont="1" applyAlignment="1" applyProtection="1">
      <alignment horizontal="center"/>
      <protection locked="0"/>
    </xf>
    <xf numFmtId="4" fontId="6" fillId="3" borderId="11" xfId="1" applyNumberFormat="1" applyFont="1" applyFill="1" applyBorder="1" applyAlignment="1">
      <alignment horizontal="center" vertical="center"/>
    </xf>
    <xf numFmtId="4" fontId="6" fillId="0" borderId="11" xfId="1" applyNumberFormat="1" applyFont="1" applyBorder="1" applyAlignment="1">
      <alignment horizontal="center" vertical="center"/>
    </xf>
    <xf numFmtId="4" fontId="8" fillId="0" borderId="0" xfId="1" applyNumberFormat="1" applyFont="1" applyProtection="1">
      <protection locked="0"/>
    </xf>
    <xf numFmtId="4" fontId="2" fillId="0" borderId="19" xfId="1" applyNumberFormat="1" applyFont="1" applyBorder="1" applyAlignment="1">
      <alignment horizontal="left" vertical="center"/>
    </xf>
    <xf numFmtId="4" fontId="2" fillId="0" borderId="19" xfId="1" applyNumberFormat="1" applyFont="1" applyBorder="1" applyAlignment="1">
      <alignment horizontal="center" vertical="center"/>
    </xf>
    <xf numFmtId="4" fontId="6" fillId="0" borderId="19" xfId="1" applyNumberFormat="1" applyFont="1" applyBorder="1" applyAlignment="1">
      <alignment horizontal="center" vertical="center"/>
    </xf>
    <xf numFmtId="4" fontId="2" fillId="0" borderId="0" xfId="1" applyNumberFormat="1" applyFont="1" applyAlignment="1" applyProtection="1">
      <alignment vertical="center"/>
      <protection locked="0"/>
    </xf>
    <xf numFmtId="4" fontId="2" fillId="0" borderId="25" xfId="1" applyNumberFormat="1" applyFont="1" applyBorder="1"/>
    <xf numFmtId="4" fontId="2" fillId="0" borderId="17" xfId="1" applyNumberFormat="1" applyFont="1" applyBorder="1" applyAlignment="1">
      <alignment horizontal="left" vertical="center"/>
    </xf>
    <xf numFmtId="4" fontId="3" fillId="0" borderId="11" xfId="1" applyNumberFormat="1" applyFont="1" applyBorder="1" applyAlignment="1">
      <alignment vertical="center"/>
    </xf>
    <xf numFmtId="1" fontId="3" fillId="0" borderId="11" xfId="1" applyNumberFormat="1" applyFont="1" applyBorder="1" applyAlignment="1">
      <alignment vertical="center"/>
    </xf>
    <xf numFmtId="49" fontId="2" fillId="0" borderId="19" xfId="1" applyNumberFormat="1" applyFont="1" applyBorder="1" applyAlignment="1">
      <alignment horizontal="center" vertical="center"/>
    </xf>
    <xf numFmtId="14" fontId="2" fillId="2" borderId="20" xfId="1" applyNumberFormat="1" applyFont="1" applyFill="1" applyBorder="1" applyAlignment="1" applyProtection="1">
      <alignment horizontal="center" vertical="center"/>
      <protection locked="0"/>
    </xf>
    <xf numFmtId="49" fontId="2" fillId="0" borderId="0" xfId="1" applyNumberFormat="1" applyFont="1" applyAlignment="1">
      <alignment horizontal="center" vertical="center"/>
    </xf>
    <xf numFmtId="14" fontId="2" fillId="0" borderId="0" xfId="1" applyNumberFormat="1" applyFont="1" applyAlignment="1">
      <alignment horizontal="center" vertical="center"/>
    </xf>
    <xf numFmtId="4" fontId="2" fillId="0" borderId="34" xfId="1" applyNumberFormat="1" applyFont="1" applyBorder="1"/>
    <xf numFmtId="4" fontId="2" fillId="0" borderId="45" xfId="1" applyNumberFormat="1" applyFont="1" applyBorder="1"/>
    <xf numFmtId="4" fontId="2" fillId="0" borderId="0" xfId="1" applyNumberFormat="1" applyFont="1" applyAlignment="1">
      <alignment horizontal="left" vertical="center" wrapText="1"/>
    </xf>
    <xf numFmtId="4" fontId="2" fillId="0" borderId="0" xfId="1" applyNumberFormat="1" applyFont="1" applyAlignment="1">
      <alignment horizontal="left" vertical="center"/>
    </xf>
    <xf numFmtId="49" fontId="2" fillId="0" borderId="18" xfId="1" applyNumberFormat="1" applyFont="1" applyBorder="1" applyAlignment="1">
      <alignment horizontal="left" vertical="center"/>
    </xf>
    <xf numFmtId="49" fontId="2" fillId="0" borderId="19" xfId="1" applyNumberFormat="1" applyFont="1" applyBorder="1" applyAlignment="1">
      <alignment horizontal="left" vertical="center"/>
    </xf>
    <xf numFmtId="49" fontId="10" fillId="0" borderId="0" xfId="1" applyNumberFormat="1" applyFont="1" applyAlignment="1">
      <alignment horizontal="center" vertical="center"/>
    </xf>
    <xf numFmtId="4" fontId="2" fillId="0" borderId="0" xfId="1" applyNumberFormat="1" applyFont="1" applyAlignment="1">
      <alignment horizontal="left" vertical="top" wrapText="1"/>
    </xf>
    <xf numFmtId="4" fontId="2" fillId="0" borderId="0" xfId="1" applyNumberFormat="1" applyFont="1" applyAlignment="1">
      <alignment horizontal="center" vertical="center"/>
    </xf>
    <xf numFmtId="49" fontId="10" fillId="0" borderId="0" xfId="1" applyNumberFormat="1" applyFont="1" applyAlignment="1">
      <alignment horizontal="center" vertical="top" wrapText="1"/>
    </xf>
    <xf numFmtId="0" fontId="3" fillId="0" borderId="0" xfId="1" applyFont="1" applyAlignment="1">
      <alignment vertical="top"/>
    </xf>
    <xf numFmtId="49" fontId="2" fillId="0" borderId="17" xfId="1" applyNumberFormat="1" applyFont="1" applyBorder="1" applyAlignment="1">
      <alignment horizontal="left" vertical="center"/>
    </xf>
    <xf numFmtId="49" fontId="2" fillId="0" borderId="11" xfId="1" applyNumberFormat="1" applyFont="1" applyBorder="1" applyAlignment="1">
      <alignment horizontal="left" vertical="center"/>
    </xf>
    <xf numFmtId="49" fontId="2" fillId="0" borderId="11" xfId="1" applyNumberFormat="1" applyFont="1" applyBorder="1" applyAlignment="1">
      <alignment horizontal="left" vertical="top" wrapText="1"/>
    </xf>
    <xf numFmtId="49" fontId="2" fillId="0" borderId="11" xfId="1" applyNumberFormat="1" applyFont="1" applyBorder="1" applyAlignment="1">
      <alignment horizontal="left" vertical="top"/>
    </xf>
    <xf numFmtId="49" fontId="2" fillId="0" borderId="27" xfId="1" applyNumberFormat="1" applyFont="1" applyBorder="1" applyAlignment="1">
      <alignment horizontal="left" vertical="center"/>
    </xf>
    <xf numFmtId="49" fontId="2" fillId="0" borderId="10" xfId="1" applyNumberFormat="1" applyFont="1" applyBorder="1" applyAlignment="1">
      <alignment horizontal="left" vertical="center"/>
    </xf>
    <xf numFmtId="49" fontId="2" fillId="2" borderId="11" xfId="1" applyNumberFormat="1" applyFont="1" applyFill="1" applyBorder="1" applyAlignment="1" applyProtection="1">
      <alignment horizontal="left" vertical="top" wrapText="1"/>
      <protection locked="0"/>
    </xf>
    <xf numFmtId="49" fontId="2" fillId="2" borderId="11" xfId="1" applyNumberFormat="1" applyFont="1" applyFill="1" applyBorder="1" applyAlignment="1" applyProtection="1">
      <alignment horizontal="left" vertical="top"/>
      <protection locked="0"/>
    </xf>
    <xf numFmtId="49" fontId="2" fillId="2" borderId="32" xfId="1" applyNumberFormat="1" applyFont="1" applyFill="1" applyBorder="1" applyAlignment="1" applyProtection="1">
      <alignment horizontal="left" vertical="top" wrapText="1"/>
      <protection locked="0"/>
    </xf>
    <xf numFmtId="49" fontId="2" fillId="2" borderId="28" xfId="1" applyNumberFormat="1" applyFont="1" applyFill="1" applyBorder="1" applyAlignment="1" applyProtection="1">
      <alignment horizontal="left" vertical="top" wrapText="1"/>
      <protection locked="0"/>
    </xf>
    <xf numFmtId="49" fontId="2" fillId="2" borderId="10" xfId="1" applyNumberFormat="1" applyFont="1" applyFill="1" applyBorder="1" applyAlignment="1" applyProtection="1">
      <alignment horizontal="left" vertical="top" wrapText="1"/>
      <protection locked="0"/>
    </xf>
    <xf numFmtId="49" fontId="2" fillId="2" borderId="32" xfId="1" applyNumberFormat="1" applyFont="1" applyFill="1" applyBorder="1" applyAlignment="1" applyProtection="1">
      <alignment horizontal="left" vertical="top"/>
      <protection locked="0"/>
    </xf>
    <xf numFmtId="49" fontId="2" fillId="2" borderId="28" xfId="1" applyNumberFormat="1" applyFont="1" applyFill="1" applyBorder="1" applyAlignment="1" applyProtection="1">
      <alignment horizontal="left" vertical="top"/>
      <protection locked="0"/>
    </xf>
    <xf numFmtId="49" fontId="2" fillId="2" borderId="10" xfId="1" applyNumberFormat="1" applyFont="1" applyFill="1" applyBorder="1" applyAlignment="1" applyProtection="1">
      <alignment horizontal="left" vertical="top"/>
      <protection locked="0"/>
    </xf>
    <xf numFmtId="49" fontId="2" fillId="0" borderId="20" xfId="1" applyNumberFormat="1" applyFont="1" applyBorder="1" applyAlignment="1">
      <alignment horizontal="left" vertical="center"/>
    </xf>
    <xf numFmtId="49" fontId="5" fillId="0" borderId="34" xfId="1" applyNumberFormat="1" applyFont="1" applyBorder="1" applyAlignment="1">
      <alignment horizontal="center" vertical="center"/>
    </xf>
    <xf numFmtId="49" fontId="5" fillId="0" borderId="35" xfId="1" applyNumberFormat="1" applyFont="1" applyBorder="1" applyAlignment="1">
      <alignment horizontal="center" vertical="center"/>
    </xf>
    <xf numFmtId="49" fontId="5" fillId="0" borderId="36" xfId="1" applyNumberFormat="1" applyFont="1" applyBorder="1" applyAlignment="1">
      <alignment horizontal="center" vertical="center"/>
    </xf>
    <xf numFmtId="49" fontId="2" fillId="0" borderId="16" xfId="1" applyNumberFormat="1" applyFont="1" applyBorder="1" applyAlignment="1">
      <alignment horizontal="left" vertical="center"/>
    </xf>
    <xf numFmtId="49" fontId="2" fillId="0" borderId="7" xfId="1" applyNumberFormat="1" applyFont="1" applyBorder="1" applyAlignment="1">
      <alignment horizontal="left" vertical="center"/>
    </xf>
    <xf numFmtId="49" fontId="2" fillId="2" borderId="7" xfId="1" applyNumberFormat="1" applyFont="1" applyFill="1" applyBorder="1" applyAlignment="1" applyProtection="1">
      <alignment horizontal="left" vertical="center" wrapText="1"/>
      <protection locked="0"/>
    </xf>
    <xf numFmtId="49" fontId="2" fillId="2" borderId="7" xfId="1" applyNumberFormat="1" applyFont="1" applyFill="1" applyBorder="1" applyAlignment="1" applyProtection="1">
      <alignment horizontal="left" vertical="center"/>
      <protection locked="0"/>
    </xf>
    <xf numFmtId="49" fontId="9" fillId="0" borderId="37" xfId="1" applyNumberFormat="1" applyFont="1" applyBorder="1" applyAlignment="1">
      <alignment horizontal="center" vertical="top"/>
    </xf>
    <xf numFmtId="49" fontId="9" fillId="0" borderId="36" xfId="1" applyNumberFormat="1" applyFont="1" applyBorder="1" applyAlignment="1">
      <alignment horizontal="center" vertical="top"/>
    </xf>
    <xf numFmtId="49" fontId="9" fillId="0" borderId="38" xfId="1" applyNumberFormat="1" applyFont="1" applyBorder="1" applyAlignment="1">
      <alignment horizontal="center" vertical="top"/>
    </xf>
    <xf numFmtId="49" fontId="9" fillId="0" borderId="39" xfId="1" applyNumberFormat="1" applyFont="1" applyBorder="1" applyAlignment="1">
      <alignment horizontal="center" vertical="top"/>
    </xf>
    <xf numFmtId="49" fontId="9" fillId="0" borderId="40" xfId="1" applyNumberFormat="1" applyFont="1" applyBorder="1" applyAlignment="1">
      <alignment horizontal="center" vertical="top"/>
    </xf>
    <xf numFmtId="49" fontId="9" fillId="0" borderId="41" xfId="1" applyNumberFormat="1" applyFont="1" applyBorder="1" applyAlignment="1">
      <alignment horizontal="center" vertical="top"/>
    </xf>
    <xf numFmtId="49" fontId="2" fillId="2" borderId="11" xfId="1" applyNumberFormat="1" applyFont="1" applyFill="1" applyBorder="1" applyAlignment="1" applyProtection="1">
      <alignment horizontal="left" vertical="center"/>
      <protection locked="0"/>
    </xf>
    <xf numFmtId="49" fontId="5" fillId="0" borderId="29" xfId="1" applyNumberFormat="1" applyFont="1" applyBorder="1" applyAlignment="1">
      <alignment horizontal="center" vertical="center"/>
    </xf>
    <xf numFmtId="49" fontId="5" fillId="0" borderId="30" xfId="1" applyNumberFormat="1" applyFont="1" applyBorder="1" applyAlignment="1">
      <alignment horizontal="center" vertical="center"/>
    </xf>
    <xf numFmtId="49" fontId="5" fillId="0" borderId="31" xfId="1" applyNumberFormat="1" applyFont="1" applyBorder="1" applyAlignment="1">
      <alignment horizontal="center" vertical="center"/>
    </xf>
    <xf numFmtId="49" fontId="2" fillId="0" borderId="24" xfId="1" applyNumberFormat="1" applyFont="1" applyBorder="1" applyAlignment="1">
      <alignment horizontal="left" vertical="center"/>
    </xf>
    <xf numFmtId="49" fontId="2" fillId="0" borderId="25" xfId="1" applyNumberFormat="1" applyFont="1" applyBorder="1" applyAlignment="1">
      <alignment horizontal="left" vertical="center"/>
    </xf>
    <xf numFmtId="49" fontId="2" fillId="0" borderId="25" xfId="1" applyNumberFormat="1" applyFont="1" applyBorder="1" applyAlignment="1">
      <alignment horizontal="left" vertical="center" wrapText="1"/>
    </xf>
    <xf numFmtId="49" fontId="2" fillId="0" borderId="26" xfId="1" applyNumberFormat="1" applyFont="1" applyBorder="1" applyAlignment="1">
      <alignment horizontal="left" vertical="center" wrapText="1"/>
    </xf>
    <xf numFmtId="49" fontId="2" fillId="0" borderId="32" xfId="1" applyNumberFormat="1" applyFont="1" applyBorder="1" applyAlignment="1">
      <alignment horizontal="left" vertical="center"/>
    </xf>
    <xf numFmtId="49" fontId="2" fillId="0" borderId="28" xfId="1" applyNumberFormat="1" applyFont="1" applyBorder="1" applyAlignment="1">
      <alignment horizontal="left" vertical="center"/>
    </xf>
    <xf numFmtId="49" fontId="2" fillId="0" borderId="33" xfId="1" applyNumberFormat="1" applyFont="1" applyBorder="1" applyAlignment="1">
      <alignment horizontal="left" vertical="center"/>
    </xf>
    <xf numFmtId="4" fontId="2" fillId="0" borderId="17" xfId="1" applyNumberFormat="1" applyFont="1" applyBorder="1" applyAlignment="1">
      <alignment horizontal="left" vertical="center"/>
    </xf>
    <xf numFmtId="4" fontId="2" fillId="0" borderId="11" xfId="1" applyNumberFormat="1" applyFont="1" applyBorder="1" applyAlignment="1">
      <alignment horizontal="left" vertical="center"/>
    </xf>
    <xf numFmtId="4" fontId="3" fillId="0" borderId="11" xfId="1" applyNumberFormat="1" applyFont="1" applyBorder="1" applyAlignment="1">
      <alignment horizontal="center" vertical="center"/>
    </xf>
    <xf numFmtId="4" fontId="3" fillId="0" borderId="12" xfId="1" applyNumberFormat="1" applyFont="1" applyBorder="1" applyAlignment="1">
      <alignment horizontal="center" vertical="center"/>
    </xf>
    <xf numFmtId="4" fontId="2" fillId="0" borderId="18" xfId="1" applyNumberFormat="1" applyFont="1" applyBorder="1" applyAlignment="1">
      <alignment horizontal="left" vertical="center"/>
    </xf>
    <xf numFmtId="4" fontId="2" fillId="0" borderId="19" xfId="1" applyNumberFormat="1" applyFont="1" applyBorder="1" applyAlignment="1">
      <alignment horizontal="left" vertical="center"/>
    </xf>
    <xf numFmtId="4" fontId="3" fillId="0" borderId="19" xfId="1" applyNumberFormat="1" applyFont="1" applyBorder="1" applyAlignment="1">
      <alignment horizontal="center" vertical="center"/>
    </xf>
    <xf numFmtId="4" fontId="3" fillId="0" borderId="20" xfId="1" applyNumberFormat="1" applyFont="1" applyBorder="1" applyAlignment="1">
      <alignment horizontal="center" vertical="center"/>
    </xf>
    <xf numFmtId="4" fontId="5" fillId="0" borderId="29" xfId="1" applyNumberFormat="1" applyFont="1" applyBorder="1" applyAlignment="1">
      <alignment horizontal="center" vertical="center"/>
    </xf>
    <xf numFmtId="4" fontId="5" fillId="0" borderId="30" xfId="1" applyNumberFormat="1" applyFont="1" applyBorder="1" applyAlignment="1">
      <alignment horizontal="center" vertical="center"/>
    </xf>
    <xf numFmtId="4" fontId="5" fillId="0" borderId="31" xfId="1" applyNumberFormat="1" applyFont="1" applyBorder="1" applyAlignment="1">
      <alignment horizontal="center" vertical="center"/>
    </xf>
    <xf numFmtId="4" fontId="5" fillId="0" borderId="24" xfId="1" applyNumberFormat="1" applyFont="1" applyBorder="1" applyAlignment="1">
      <alignment horizontal="center"/>
    </xf>
    <xf numFmtId="4" fontId="5" fillId="0" borderId="25" xfId="1" applyNumberFormat="1" applyFont="1" applyBorder="1" applyAlignment="1">
      <alignment horizontal="center"/>
    </xf>
    <xf numFmtId="4" fontId="5" fillId="0" borderId="26" xfId="1" applyNumberFormat="1" applyFont="1" applyBorder="1" applyAlignment="1">
      <alignment horizontal="center"/>
    </xf>
    <xf numFmtId="4" fontId="2" fillId="0" borderId="27" xfId="1" applyNumberFormat="1" applyFont="1" applyBorder="1" applyAlignment="1">
      <alignment horizontal="center" vertical="center"/>
    </xf>
    <xf numFmtId="4" fontId="2" fillId="0" borderId="28" xfId="1" applyNumberFormat="1" applyFont="1" applyBorder="1" applyAlignment="1">
      <alignment horizontal="center" vertical="center"/>
    </xf>
    <xf numFmtId="4" fontId="2" fillId="0" borderId="10" xfId="1" applyNumberFormat="1" applyFont="1" applyBorder="1" applyAlignment="1">
      <alignment horizontal="center" vertical="center"/>
    </xf>
    <xf numFmtId="4" fontId="3" fillId="0" borderId="11" xfId="1" applyNumberFormat="1" applyFont="1" applyBorder="1" applyAlignment="1">
      <alignment horizontal="center"/>
    </xf>
    <xf numFmtId="4" fontId="3" fillId="0" borderId="12" xfId="1" applyNumberFormat="1" applyFont="1" applyBorder="1" applyAlignment="1">
      <alignment horizontal="center"/>
    </xf>
    <xf numFmtId="4" fontId="5" fillId="0" borderId="17" xfId="1" applyNumberFormat="1" applyFont="1" applyBorder="1" applyAlignment="1">
      <alignment horizontal="left" vertical="center"/>
    </xf>
    <xf numFmtId="4" fontId="5" fillId="0" borderId="11" xfId="1" applyNumberFormat="1" applyFont="1" applyBorder="1" applyAlignment="1">
      <alignment horizontal="left" vertical="center"/>
    </xf>
    <xf numFmtId="4" fontId="7" fillId="0" borderId="11" xfId="1" applyNumberFormat="1" applyFont="1" applyBorder="1" applyAlignment="1">
      <alignment horizontal="center" vertical="center"/>
    </xf>
    <xf numFmtId="4" fontId="7" fillId="0" borderId="12" xfId="1" applyNumberFormat="1" applyFont="1" applyBorder="1" applyAlignment="1">
      <alignment horizontal="center" vertical="center"/>
    </xf>
    <xf numFmtId="4" fontId="5" fillId="0" borderId="18" xfId="1" applyNumberFormat="1" applyFont="1" applyBorder="1" applyAlignment="1">
      <alignment horizontal="left" vertical="center"/>
    </xf>
    <xf numFmtId="4" fontId="5" fillId="0" borderId="19" xfId="1" applyNumberFormat="1" applyFont="1" applyBorder="1" applyAlignment="1">
      <alignment horizontal="left" vertical="center"/>
    </xf>
    <xf numFmtId="4" fontId="6" fillId="0" borderId="19" xfId="1" applyNumberFormat="1" applyFont="1" applyBorder="1" applyAlignment="1">
      <alignment horizontal="center" vertical="center"/>
    </xf>
    <xf numFmtId="4" fontId="6"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4" fontId="5" fillId="0" borderId="23" xfId="1" applyNumberFormat="1" applyFont="1" applyBorder="1" applyAlignment="1">
      <alignment horizontal="center" vertical="center"/>
    </xf>
    <xf numFmtId="4" fontId="2" fillId="0" borderId="24" xfId="1" applyNumberFormat="1" applyFont="1" applyBorder="1" applyAlignment="1">
      <alignment horizontal="center"/>
    </xf>
    <xf numFmtId="4" fontId="2" fillId="0" borderId="25" xfId="1" applyNumberFormat="1" applyFont="1" applyBorder="1" applyAlignment="1">
      <alignment horizontal="center"/>
    </xf>
    <xf numFmtId="4" fontId="2" fillId="0" borderId="26" xfId="1" applyNumberFormat="1" applyFont="1" applyBorder="1" applyAlignment="1">
      <alignment horizontal="center"/>
    </xf>
    <xf numFmtId="4" fontId="3" fillId="0" borderId="14" xfId="1" applyNumberFormat="1" applyFont="1" applyBorder="1" applyAlignment="1">
      <alignment horizontal="center" vertical="center"/>
    </xf>
    <xf numFmtId="4" fontId="3" fillId="0" borderId="13" xfId="1" applyNumberFormat="1" applyFont="1" applyBorder="1" applyAlignment="1">
      <alignment horizontal="center" vertical="center"/>
    </xf>
    <xf numFmtId="4" fontId="4" fillId="0" borderId="14" xfId="1" applyNumberFormat="1" applyFont="1" applyBorder="1" applyAlignment="1">
      <alignment horizontal="center" vertical="center"/>
    </xf>
    <xf numFmtId="4" fontId="4" fillId="0" borderId="15" xfId="1" applyNumberFormat="1" applyFont="1" applyBorder="1" applyAlignment="1">
      <alignment horizontal="center" vertical="center"/>
    </xf>
    <xf numFmtId="4" fontId="5" fillId="0" borderId="16" xfId="1" applyNumberFormat="1" applyFont="1" applyBorder="1" applyAlignment="1">
      <alignment horizontal="left" vertical="center"/>
    </xf>
    <xf numFmtId="4" fontId="5" fillId="0" borderId="7" xfId="1" applyNumberFormat="1" applyFont="1" applyBorder="1" applyAlignment="1">
      <alignment horizontal="left" vertical="center"/>
    </xf>
    <xf numFmtId="4" fontId="3" fillId="2" borderId="11" xfId="1" applyNumberFormat="1" applyFont="1" applyFill="1" applyBorder="1" applyAlignment="1" applyProtection="1">
      <alignment horizontal="center" vertical="center"/>
      <protection locked="0"/>
    </xf>
    <xf numFmtId="49" fontId="2" fillId="0" borderId="5" xfId="1" applyNumberFormat="1" applyFont="1" applyBorder="1" applyAlignment="1">
      <alignment horizontal="center" vertical="center"/>
    </xf>
    <xf numFmtId="49" fontId="2" fillId="0" borderId="9" xfId="1" applyNumberFormat="1" applyFont="1" applyBorder="1" applyAlignment="1">
      <alignment horizontal="center" vertical="center"/>
    </xf>
    <xf numFmtId="4" fontId="3" fillId="2" borderId="7" xfId="1" applyNumberFormat="1" applyFont="1" applyFill="1" applyBorder="1" applyAlignment="1" applyProtection="1">
      <alignment horizontal="center" vertical="center"/>
      <protection locked="0"/>
    </xf>
    <xf numFmtId="4" fontId="3" fillId="0" borderId="7" xfId="1" applyNumberFormat="1" applyFont="1" applyBorder="1" applyAlignment="1">
      <alignment horizontal="center" vertical="center"/>
    </xf>
    <xf numFmtId="4" fontId="3" fillId="0" borderId="8" xfId="1" applyNumberFormat="1" applyFont="1" applyBorder="1" applyAlignment="1">
      <alignment horizontal="center" vertical="center"/>
    </xf>
    <xf numFmtId="49" fontId="5" fillId="0" borderId="44" xfId="1" applyNumberFormat="1" applyFont="1" applyBorder="1" applyAlignment="1">
      <alignment horizontal="center" vertical="center"/>
    </xf>
    <xf numFmtId="49" fontId="5" fillId="0" borderId="42" xfId="1" applyNumberFormat="1" applyFont="1" applyBorder="1" applyAlignment="1">
      <alignment horizontal="center" vertical="center"/>
    </xf>
    <xf numFmtId="49" fontId="5" fillId="0" borderId="43" xfId="1" applyNumberFormat="1" applyFont="1" applyBorder="1" applyAlignment="1">
      <alignment horizontal="center" vertical="center"/>
    </xf>
    <xf numFmtId="49" fontId="2" fillId="0" borderId="0" xfId="1" applyNumberFormat="1" applyFont="1" applyAlignment="1" applyProtection="1">
      <alignment horizontal="center" vertical="center"/>
      <protection locked="0"/>
    </xf>
    <xf numFmtId="49" fontId="2" fillId="0" borderId="3" xfId="1" applyNumberFormat="1" applyFont="1" applyBorder="1" applyAlignment="1">
      <alignment horizontal="center" vertical="center" wrapText="1"/>
    </xf>
    <xf numFmtId="0" fontId="2" fillId="0" borderId="3" xfId="1" applyFont="1" applyBorder="1"/>
    <xf numFmtId="0" fontId="2" fillId="0" borderId="3" xfId="1" applyFont="1" applyBorder="1" applyAlignment="1">
      <alignment vertical="center"/>
    </xf>
    <xf numFmtId="49" fontId="2" fillId="0" borderId="3" xfId="1" applyNumberFormat="1" applyFont="1" applyBorder="1" applyAlignment="1">
      <alignment horizontal="center" vertical="center"/>
    </xf>
    <xf numFmtId="49" fontId="2" fillId="0" borderId="4" xfId="1" applyNumberFormat="1" applyFont="1" applyBorder="1" applyAlignment="1">
      <alignment horizontal="center" vertical="center"/>
    </xf>
    <xf numFmtId="49" fontId="14" fillId="0" borderId="35" xfId="1" applyNumberFormat="1" applyFont="1" applyBorder="1" applyAlignment="1">
      <alignment horizontal="center" vertical="center" wrapText="1"/>
    </xf>
    <xf numFmtId="49" fontId="14" fillId="0" borderId="36" xfId="1" applyNumberFormat="1" applyFont="1" applyBorder="1" applyAlignment="1">
      <alignment horizontal="center" vertical="center" wrapText="1"/>
    </xf>
    <xf numFmtId="49" fontId="14" fillId="0" borderId="1" xfId="1" applyNumberFormat="1" applyFont="1" applyBorder="1" applyAlignment="1">
      <alignment horizontal="center" vertical="center" wrapText="1"/>
    </xf>
    <xf numFmtId="49" fontId="14" fillId="0" borderId="46" xfId="1" applyNumberFormat="1" applyFont="1" applyBorder="1" applyAlignment="1">
      <alignment horizontal="center" vertical="center" wrapText="1"/>
    </xf>
  </cellXfs>
  <cellStyles count="2">
    <cellStyle name="Normal" xfId="0" builtinId="0"/>
    <cellStyle name="Normal 2" xfId="1" xr:uid="{BB15EA1C-4AA2-4752-8DA6-41A2CC7FE4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62752</xdr:colOff>
      <xdr:row>0</xdr:row>
      <xdr:rowOff>71271</xdr:rowOff>
    </xdr:from>
    <xdr:to>
      <xdr:col>0</xdr:col>
      <xdr:colOff>672353</xdr:colOff>
      <xdr:row>1</xdr:row>
      <xdr:rowOff>283746</xdr:rowOff>
    </xdr:to>
    <xdr:pic>
      <xdr:nvPicPr>
        <xdr:cNvPr id="2" name="Picture 2">
          <a:extLst>
            <a:ext uri="{FF2B5EF4-FFF2-40B4-BE49-F238E27FC236}">
              <a16:creationId xmlns:a16="http://schemas.microsoft.com/office/drawing/2014/main" id="{C6C7678B-44DE-4FA0-A458-4030D658AAD2}"/>
            </a:ext>
          </a:extLst>
        </xdr:cNvPr>
        <xdr:cNvPicPr>
          <a:picLocks noChangeAspect="1"/>
        </xdr:cNvPicPr>
      </xdr:nvPicPr>
      <xdr:blipFill>
        <a:blip xmlns:r="http://schemas.openxmlformats.org/officeDocument/2006/relationships" r:embed="rId1"/>
        <a:stretch>
          <a:fillRect/>
        </a:stretch>
      </xdr:blipFill>
      <xdr:spPr>
        <a:xfrm>
          <a:off x="62752" y="71271"/>
          <a:ext cx="609601" cy="39176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71C89-337B-43B0-A219-9B9BCC3D82C2}">
  <sheetPr>
    <pageSetUpPr fitToPage="1"/>
  </sheetPr>
  <dimension ref="A1:Q55"/>
  <sheetViews>
    <sheetView tabSelected="1" topLeftCell="A25" zoomScale="85" zoomScaleNormal="85" workbookViewId="0">
      <selection activeCell="A52" sqref="A52:J52"/>
    </sheetView>
  </sheetViews>
  <sheetFormatPr defaultColWidth="9.140625" defaultRowHeight="11.25" x14ac:dyDescent="0.2"/>
  <cols>
    <col min="1" max="10" width="10" style="1" customWidth="1"/>
    <col min="11" max="16384" width="9.140625" style="1"/>
  </cols>
  <sheetData>
    <row r="1" spans="1:17" ht="14.45" customHeight="1" x14ac:dyDescent="0.2">
      <c r="A1" s="34"/>
      <c r="B1" s="138" t="s">
        <v>0</v>
      </c>
      <c r="C1" s="138"/>
      <c r="D1" s="138"/>
      <c r="E1" s="138"/>
      <c r="F1" s="138"/>
      <c r="G1" s="138"/>
      <c r="H1" s="138"/>
      <c r="I1" s="138"/>
      <c r="J1" s="139"/>
    </row>
    <row r="2" spans="1:17" s="2" customFormat="1" ht="24.6" customHeight="1" thickBot="1" x14ac:dyDescent="0.25">
      <c r="A2" s="35"/>
      <c r="B2" s="140"/>
      <c r="C2" s="140"/>
      <c r="D2" s="140"/>
      <c r="E2" s="140"/>
      <c r="F2" s="140"/>
      <c r="G2" s="140"/>
      <c r="H2" s="140"/>
      <c r="I2" s="140"/>
      <c r="J2" s="141"/>
    </row>
    <row r="3" spans="1:17" s="2" customFormat="1" ht="15" customHeight="1" thickBot="1" x14ac:dyDescent="0.3">
      <c r="A3" s="129" t="s">
        <v>1</v>
      </c>
      <c r="B3" s="130"/>
      <c r="C3" s="130"/>
      <c r="D3" s="130"/>
      <c r="E3" s="130"/>
      <c r="F3" s="130"/>
      <c r="G3" s="130"/>
      <c r="H3" s="130"/>
      <c r="I3" s="130"/>
      <c r="J3" s="131"/>
      <c r="L3" s="132"/>
      <c r="M3" s="132"/>
      <c r="N3" s="132"/>
      <c r="O3" s="132"/>
      <c r="P3" s="132"/>
      <c r="Q3" s="132"/>
    </row>
    <row r="4" spans="1:17" s="5" customFormat="1" ht="21.6" customHeight="1" thickBot="1" x14ac:dyDescent="0.25">
      <c r="A4" s="3" t="s">
        <v>2</v>
      </c>
      <c r="B4" s="4" t="s">
        <v>3</v>
      </c>
      <c r="C4" s="133" t="s">
        <v>4</v>
      </c>
      <c r="D4" s="134"/>
      <c r="E4" s="133" t="s">
        <v>5</v>
      </c>
      <c r="F4" s="135"/>
      <c r="G4" s="133" t="s">
        <v>6</v>
      </c>
      <c r="H4" s="136"/>
      <c r="I4" s="133" t="s">
        <v>7</v>
      </c>
      <c r="J4" s="137"/>
    </row>
    <row r="5" spans="1:17" ht="9.9499999999999993" customHeight="1" x14ac:dyDescent="0.2">
      <c r="A5" s="124" t="s">
        <v>8</v>
      </c>
      <c r="B5" s="6" t="s">
        <v>9</v>
      </c>
      <c r="C5" s="126">
        <v>1</v>
      </c>
      <c r="D5" s="126"/>
      <c r="E5" s="126">
        <v>1</v>
      </c>
      <c r="F5" s="126"/>
      <c r="G5" s="126">
        <v>1</v>
      </c>
      <c r="H5" s="126"/>
      <c r="I5" s="127">
        <f t="shared" ref="I5:I16" si="0">C5*E5*G5</f>
        <v>1</v>
      </c>
      <c r="J5" s="128"/>
    </row>
    <row r="6" spans="1:17" ht="9.9499999999999993" customHeight="1" x14ac:dyDescent="0.2">
      <c r="A6" s="125"/>
      <c r="B6" s="7" t="s">
        <v>10</v>
      </c>
      <c r="C6" s="123"/>
      <c r="D6" s="123"/>
      <c r="E6" s="123"/>
      <c r="F6" s="123"/>
      <c r="G6" s="123"/>
      <c r="H6" s="123"/>
      <c r="I6" s="86">
        <f t="shared" si="0"/>
        <v>0</v>
      </c>
      <c r="J6" s="87"/>
    </row>
    <row r="7" spans="1:17" ht="9.9499999999999993" customHeight="1" x14ac:dyDescent="0.2">
      <c r="A7" s="125"/>
      <c r="B7" s="7" t="s">
        <v>11</v>
      </c>
      <c r="C7" s="123"/>
      <c r="D7" s="123"/>
      <c r="E7" s="123"/>
      <c r="F7" s="123"/>
      <c r="G7" s="123"/>
      <c r="H7" s="123"/>
      <c r="I7" s="86">
        <f t="shared" si="0"/>
        <v>0</v>
      </c>
      <c r="J7" s="87"/>
    </row>
    <row r="8" spans="1:17" ht="9.9499999999999993" customHeight="1" x14ac:dyDescent="0.2">
      <c r="A8" s="125"/>
      <c r="B8" s="7" t="s">
        <v>12</v>
      </c>
      <c r="C8" s="123"/>
      <c r="D8" s="123"/>
      <c r="E8" s="123"/>
      <c r="F8" s="123"/>
      <c r="G8" s="123"/>
      <c r="H8" s="123"/>
      <c r="I8" s="86">
        <f t="shared" si="0"/>
        <v>0</v>
      </c>
      <c r="J8" s="87"/>
    </row>
    <row r="9" spans="1:17" ht="9.9499999999999993" customHeight="1" x14ac:dyDescent="0.2">
      <c r="A9" s="125"/>
      <c r="B9" s="7" t="s">
        <v>13</v>
      </c>
      <c r="C9" s="123"/>
      <c r="D9" s="123"/>
      <c r="E9" s="123"/>
      <c r="F9" s="123"/>
      <c r="G9" s="123"/>
      <c r="H9" s="123"/>
      <c r="I9" s="86">
        <f t="shared" si="0"/>
        <v>0</v>
      </c>
      <c r="J9" s="87"/>
    </row>
    <row r="10" spans="1:17" ht="9.9499999999999993" customHeight="1" x14ac:dyDescent="0.2">
      <c r="A10" s="125"/>
      <c r="B10" s="7" t="s">
        <v>14</v>
      </c>
      <c r="C10" s="123"/>
      <c r="D10" s="123"/>
      <c r="E10" s="123"/>
      <c r="F10" s="123"/>
      <c r="G10" s="123"/>
      <c r="H10" s="123"/>
      <c r="I10" s="86">
        <f>C10*E10*G10</f>
        <v>0</v>
      </c>
      <c r="J10" s="87"/>
    </row>
    <row r="11" spans="1:17" ht="9.9499999999999993" customHeight="1" x14ac:dyDescent="0.2">
      <c r="A11" s="125"/>
      <c r="B11" s="7" t="s">
        <v>15</v>
      </c>
      <c r="C11" s="123"/>
      <c r="D11" s="123"/>
      <c r="E11" s="123"/>
      <c r="F11" s="123"/>
      <c r="G11" s="123"/>
      <c r="H11" s="123"/>
      <c r="I11" s="86">
        <f t="shared" si="0"/>
        <v>0</v>
      </c>
      <c r="J11" s="87"/>
    </row>
    <row r="12" spans="1:17" ht="9.9499999999999993" customHeight="1" x14ac:dyDescent="0.2">
      <c r="A12" s="125"/>
      <c r="B12" s="7" t="s">
        <v>16</v>
      </c>
      <c r="C12" s="123"/>
      <c r="D12" s="123"/>
      <c r="E12" s="123"/>
      <c r="F12" s="123"/>
      <c r="G12" s="123"/>
      <c r="H12" s="123"/>
      <c r="I12" s="86">
        <f t="shared" si="0"/>
        <v>0</v>
      </c>
      <c r="J12" s="87"/>
    </row>
    <row r="13" spans="1:17" ht="9.9499999999999993" customHeight="1" x14ac:dyDescent="0.2">
      <c r="A13" s="125"/>
      <c r="B13" s="7" t="s">
        <v>17</v>
      </c>
      <c r="C13" s="123"/>
      <c r="D13" s="123"/>
      <c r="E13" s="123"/>
      <c r="F13" s="123"/>
      <c r="G13" s="123"/>
      <c r="H13" s="123"/>
      <c r="I13" s="86">
        <f t="shared" si="0"/>
        <v>0</v>
      </c>
      <c r="J13" s="87"/>
    </row>
    <row r="14" spans="1:17" ht="9.9499999999999993" customHeight="1" x14ac:dyDescent="0.2">
      <c r="A14" s="125"/>
      <c r="B14" s="7" t="s">
        <v>18</v>
      </c>
      <c r="C14" s="123"/>
      <c r="D14" s="123"/>
      <c r="E14" s="123"/>
      <c r="F14" s="123"/>
      <c r="G14" s="123"/>
      <c r="H14" s="123"/>
      <c r="I14" s="86">
        <f t="shared" si="0"/>
        <v>0</v>
      </c>
      <c r="J14" s="87"/>
    </row>
    <row r="15" spans="1:17" ht="9.9499999999999993" customHeight="1" x14ac:dyDescent="0.2">
      <c r="A15" s="125"/>
      <c r="B15" s="7" t="s">
        <v>19</v>
      </c>
      <c r="C15" s="123"/>
      <c r="D15" s="123"/>
      <c r="E15" s="123"/>
      <c r="F15" s="123"/>
      <c r="G15" s="123"/>
      <c r="H15" s="123"/>
      <c r="I15" s="86">
        <f>C15*E15*G15</f>
        <v>0</v>
      </c>
      <c r="J15" s="87"/>
    </row>
    <row r="16" spans="1:17" ht="9.9499999999999993" customHeight="1" x14ac:dyDescent="0.2">
      <c r="A16" s="125"/>
      <c r="B16" s="7" t="s">
        <v>20</v>
      </c>
      <c r="C16" s="123"/>
      <c r="D16" s="123"/>
      <c r="E16" s="123"/>
      <c r="F16" s="123"/>
      <c r="G16" s="123"/>
      <c r="H16" s="123"/>
      <c r="I16" s="86">
        <f t="shared" si="0"/>
        <v>0</v>
      </c>
      <c r="J16" s="87"/>
    </row>
    <row r="17" spans="1:12" ht="9.9499999999999993" customHeight="1" thickBot="1" x14ac:dyDescent="0.25">
      <c r="A17" s="125"/>
      <c r="B17" s="9" t="s">
        <v>21</v>
      </c>
      <c r="C17" s="117"/>
      <c r="D17" s="118"/>
      <c r="E17" s="117"/>
      <c r="F17" s="118"/>
      <c r="G17" s="117"/>
      <c r="H17" s="118"/>
      <c r="I17" s="119">
        <f>SUM(I5:I16)</f>
        <v>1</v>
      </c>
      <c r="J17" s="120"/>
    </row>
    <row r="18" spans="1:12" ht="9.9499999999999993" customHeight="1" x14ac:dyDescent="0.2">
      <c r="A18" s="121" t="s">
        <v>22</v>
      </c>
      <c r="B18" s="122"/>
      <c r="C18" s="10" t="s">
        <v>23</v>
      </c>
      <c r="D18" s="11"/>
      <c r="E18" s="10" t="s">
        <v>24</v>
      </c>
      <c r="F18" s="11"/>
      <c r="G18" s="11" t="s">
        <v>25</v>
      </c>
      <c r="H18" s="11"/>
      <c r="I18" s="11" t="s">
        <v>26</v>
      </c>
      <c r="J18" s="12"/>
    </row>
    <row r="19" spans="1:12" ht="9.9499999999999993" customHeight="1" x14ac:dyDescent="0.2">
      <c r="A19" s="103" t="s">
        <v>27</v>
      </c>
      <c r="B19" s="104"/>
      <c r="C19" s="13" t="s">
        <v>28</v>
      </c>
      <c r="D19" s="14"/>
      <c r="E19" s="13" t="s">
        <v>29</v>
      </c>
      <c r="F19" s="15">
        <v>7</v>
      </c>
      <c r="G19" s="16" t="s">
        <v>30</v>
      </c>
      <c r="H19" s="14">
        <f>D19/F19</f>
        <v>0</v>
      </c>
      <c r="I19" s="16" t="s">
        <v>26</v>
      </c>
      <c r="J19" s="17"/>
      <c r="L19" s="18"/>
    </row>
    <row r="20" spans="1:12" s="21" customFormat="1" ht="9.9499999999999993" customHeight="1" x14ac:dyDescent="0.2">
      <c r="A20" s="103" t="s">
        <v>31</v>
      </c>
      <c r="B20" s="104"/>
      <c r="C20" s="13" t="s">
        <v>32</v>
      </c>
      <c r="D20" s="19">
        <f>IF(I17&gt;300000,10,7.5)</f>
        <v>7.5</v>
      </c>
      <c r="E20" s="13" t="s">
        <v>33</v>
      </c>
      <c r="F20" s="20">
        <v>100</v>
      </c>
      <c r="G20" s="13" t="s">
        <v>34</v>
      </c>
      <c r="H20" s="14"/>
      <c r="I20" s="105">
        <f>(((((LARGE(I5:I16,1)+LARGE(I5:I16,2))*9350/9155)*D20)+F20+H20)*1.2)*1.2</f>
        <v>155.03003823047513</v>
      </c>
      <c r="J20" s="106"/>
    </row>
    <row r="21" spans="1:12" s="21" customFormat="1" ht="9.9499999999999993" customHeight="1" thickBot="1" x14ac:dyDescent="0.25">
      <c r="A21" s="107" t="s">
        <v>35</v>
      </c>
      <c r="B21" s="108"/>
      <c r="C21" s="22" t="s">
        <v>36</v>
      </c>
      <c r="D21" s="23"/>
      <c r="E21" s="22" t="s">
        <v>37</v>
      </c>
      <c r="F21" s="23" t="s">
        <v>38</v>
      </c>
      <c r="G21" s="22" t="s">
        <v>39</v>
      </c>
      <c r="H21" s="24"/>
      <c r="I21" s="109">
        <f>(D21*H21)-I20</f>
        <v>-155.03003823047513</v>
      </c>
      <c r="J21" s="110"/>
    </row>
    <row r="22" spans="1:12" s="25" customFormat="1" ht="15" customHeight="1" thickBot="1" x14ac:dyDescent="0.3">
      <c r="A22" s="111" t="s">
        <v>40</v>
      </c>
      <c r="B22" s="112"/>
      <c r="C22" s="112"/>
      <c r="D22" s="112"/>
      <c r="E22" s="112"/>
      <c r="F22" s="112"/>
      <c r="G22" s="112"/>
      <c r="H22" s="112"/>
      <c r="I22" s="112"/>
      <c r="J22" s="113"/>
    </row>
    <row r="23" spans="1:12" ht="9.9499999999999993" customHeight="1" x14ac:dyDescent="0.2">
      <c r="A23" s="114" t="s">
        <v>41</v>
      </c>
      <c r="B23" s="115"/>
      <c r="C23" s="26" t="s">
        <v>42</v>
      </c>
      <c r="D23" s="26" t="s">
        <v>43</v>
      </c>
      <c r="E23" s="115" t="s">
        <v>44</v>
      </c>
      <c r="F23" s="115"/>
      <c r="G23" s="115" t="s">
        <v>45</v>
      </c>
      <c r="H23" s="115"/>
      <c r="I23" s="115" t="s">
        <v>46</v>
      </c>
      <c r="J23" s="116"/>
    </row>
    <row r="24" spans="1:12" ht="9.9499999999999993" customHeight="1" x14ac:dyDescent="0.2">
      <c r="A24" s="27" t="s">
        <v>47</v>
      </c>
      <c r="B24" s="8"/>
      <c r="C24" s="28"/>
      <c r="D24" s="29"/>
      <c r="E24" s="86"/>
      <c r="F24" s="86"/>
      <c r="G24" s="86">
        <f>(E24+1)*C24</f>
        <v>0</v>
      </c>
      <c r="H24" s="86"/>
      <c r="I24" s="86">
        <v>1</v>
      </c>
      <c r="J24" s="87"/>
    </row>
    <row r="25" spans="1:12" ht="9.9499999999999993" customHeight="1" x14ac:dyDescent="0.2">
      <c r="A25" s="27" t="s">
        <v>48</v>
      </c>
      <c r="B25" s="8"/>
      <c r="C25" s="86"/>
      <c r="D25" s="86"/>
      <c r="E25" s="86"/>
      <c r="F25" s="86"/>
      <c r="G25" s="86">
        <f t="shared" ref="G25:G26" si="1">(E25+1)*C25</f>
        <v>0</v>
      </c>
      <c r="H25" s="86"/>
      <c r="I25" s="86"/>
      <c r="J25" s="87"/>
    </row>
    <row r="26" spans="1:12" ht="9.9499999999999993" customHeight="1" x14ac:dyDescent="0.2">
      <c r="A26" s="27" t="s">
        <v>49</v>
      </c>
      <c r="B26" s="8"/>
      <c r="C26" s="86"/>
      <c r="D26" s="86"/>
      <c r="E26" s="86"/>
      <c r="F26" s="86"/>
      <c r="G26" s="86">
        <f t="shared" si="1"/>
        <v>0</v>
      </c>
      <c r="H26" s="86"/>
      <c r="I26" s="86"/>
      <c r="J26" s="87"/>
    </row>
    <row r="27" spans="1:12" ht="9.9499999999999993" customHeight="1" thickBot="1" x14ac:dyDescent="0.25">
      <c r="A27" s="98" t="s">
        <v>21</v>
      </c>
      <c r="B27" s="99"/>
      <c r="C27" s="99"/>
      <c r="D27" s="99"/>
      <c r="E27" s="99"/>
      <c r="F27" s="100"/>
      <c r="G27" s="101">
        <f>SUM(G24:G26)</f>
        <v>0</v>
      </c>
      <c r="H27" s="101"/>
      <c r="I27" s="101">
        <f>SUM(I24:I26)</f>
        <v>1</v>
      </c>
      <c r="J27" s="102"/>
    </row>
    <row r="28" spans="1:12" s="25" customFormat="1" ht="15" customHeight="1" thickBot="1" x14ac:dyDescent="0.3">
      <c r="A28" s="92" t="s">
        <v>50</v>
      </c>
      <c r="B28" s="93"/>
      <c r="C28" s="93"/>
      <c r="D28" s="93"/>
      <c r="E28" s="93"/>
      <c r="F28" s="93"/>
      <c r="G28" s="93"/>
      <c r="H28" s="93"/>
      <c r="I28" s="93"/>
      <c r="J28" s="94"/>
    </row>
    <row r="29" spans="1:12" ht="9.9499999999999993" customHeight="1" x14ac:dyDescent="0.2">
      <c r="A29" s="95" t="s">
        <v>51</v>
      </c>
      <c r="B29" s="96"/>
      <c r="C29" s="96" t="s">
        <v>47</v>
      </c>
      <c r="D29" s="96"/>
      <c r="E29" s="96" t="s">
        <v>48</v>
      </c>
      <c r="F29" s="96"/>
      <c r="G29" s="96" t="s">
        <v>49</v>
      </c>
      <c r="H29" s="96"/>
      <c r="I29" s="96" t="s">
        <v>21</v>
      </c>
      <c r="J29" s="97"/>
    </row>
    <row r="30" spans="1:12" ht="9.9499999999999993" customHeight="1" x14ac:dyDescent="0.2">
      <c r="A30" s="84" t="s">
        <v>52</v>
      </c>
      <c r="B30" s="85"/>
      <c r="C30" s="86">
        <f>I24</f>
        <v>1</v>
      </c>
      <c r="D30" s="86"/>
      <c r="E30" s="86">
        <f>I25</f>
        <v>0</v>
      </c>
      <c r="F30" s="86"/>
      <c r="G30" s="86">
        <f>I26</f>
        <v>0</v>
      </c>
      <c r="H30" s="86"/>
      <c r="I30" s="86">
        <f>C30+E30+G30</f>
        <v>1</v>
      </c>
      <c r="J30" s="87"/>
    </row>
    <row r="31" spans="1:12" ht="9.9499999999999993" customHeight="1" x14ac:dyDescent="0.2">
      <c r="A31" s="84" t="s">
        <v>53</v>
      </c>
      <c r="B31" s="85"/>
      <c r="C31" s="86">
        <f>LARGE(C5:C16,1)*C30</f>
        <v>1</v>
      </c>
      <c r="D31" s="86"/>
      <c r="E31" s="86">
        <f>LARGE(C5:C16,1)*E30*I25/I30</f>
        <v>0</v>
      </c>
      <c r="F31" s="86"/>
      <c r="G31" s="86">
        <f>LARGE(C5:C16,1)*G30*I26/I30</f>
        <v>0</v>
      </c>
      <c r="H31" s="86"/>
      <c r="I31" s="86">
        <f t="shared" ref="I31:I32" si="2">C31+E31+G31</f>
        <v>1</v>
      </c>
      <c r="J31" s="87"/>
    </row>
    <row r="32" spans="1:12" ht="9.9499999999999993" customHeight="1" x14ac:dyDescent="0.2">
      <c r="A32" s="84" t="s">
        <v>54</v>
      </c>
      <c r="B32" s="85"/>
      <c r="C32" s="86">
        <f>LARGE(I5:I16,1)-(E32+G32)</f>
        <v>1</v>
      </c>
      <c r="D32" s="86"/>
      <c r="E32" s="86">
        <f>LARGE(I5:I16,1)*I25/I30</f>
        <v>0</v>
      </c>
      <c r="F32" s="86"/>
      <c r="G32" s="86">
        <f>LARGE(I5:I16,1)*I26/I30</f>
        <v>0</v>
      </c>
      <c r="H32" s="86"/>
      <c r="I32" s="86">
        <f t="shared" si="2"/>
        <v>1</v>
      </c>
      <c r="J32" s="87"/>
    </row>
    <row r="33" spans="1:10" ht="9.9499999999999993" customHeight="1" thickBot="1" x14ac:dyDescent="0.25">
      <c r="A33" s="88" t="s">
        <v>55</v>
      </c>
      <c r="B33" s="89"/>
      <c r="C33" s="90">
        <f>I17-(E33+G33)</f>
        <v>1</v>
      </c>
      <c r="D33" s="90"/>
      <c r="E33" s="90">
        <f>I17*I25/I30</f>
        <v>0</v>
      </c>
      <c r="F33" s="90"/>
      <c r="G33" s="90">
        <f>I17*I26/I30</f>
        <v>0</v>
      </c>
      <c r="H33" s="90"/>
      <c r="I33" s="90">
        <f>C33+E33+G33</f>
        <v>1</v>
      </c>
      <c r="J33" s="91"/>
    </row>
    <row r="34" spans="1:10" ht="11.1" customHeight="1" x14ac:dyDescent="0.2">
      <c r="A34" s="36" t="s">
        <v>56</v>
      </c>
      <c r="B34" s="37"/>
      <c r="C34" s="37"/>
      <c r="D34" s="37"/>
      <c r="E34" s="37"/>
      <c r="F34" s="37"/>
      <c r="G34" s="37"/>
      <c r="H34" s="37"/>
      <c r="I34" s="37"/>
      <c r="J34" s="37"/>
    </row>
    <row r="35" spans="1:10" ht="6" customHeight="1" thickBot="1" x14ac:dyDescent="0.25">
      <c r="A35" s="37"/>
      <c r="B35" s="37"/>
      <c r="C35" s="37"/>
      <c r="D35" s="37"/>
      <c r="E35" s="37"/>
      <c r="F35" s="37"/>
      <c r="G35" s="37"/>
      <c r="H35" s="37"/>
      <c r="I35" s="37"/>
      <c r="J35" s="37"/>
    </row>
    <row r="36" spans="1:10" ht="15" customHeight="1" thickBot="1" x14ac:dyDescent="0.25">
      <c r="A36" s="74" t="s">
        <v>57</v>
      </c>
      <c r="B36" s="75"/>
      <c r="C36" s="75"/>
      <c r="D36" s="75"/>
      <c r="E36" s="75"/>
      <c r="F36" s="75"/>
      <c r="G36" s="75"/>
      <c r="H36" s="75"/>
      <c r="I36" s="75"/>
      <c r="J36" s="76"/>
    </row>
    <row r="37" spans="1:10" ht="15" customHeight="1" x14ac:dyDescent="0.2">
      <c r="A37" s="77" t="s">
        <v>58</v>
      </c>
      <c r="B37" s="78"/>
      <c r="C37" s="79"/>
      <c r="D37" s="79"/>
      <c r="E37" s="79"/>
      <c r="F37" s="79"/>
      <c r="G37" s="79"/>
      <c r="H37" s="79"/>
      <c r="I37" s="79"/>
      <c r="J37" s="80"/>
    </row>
    <row r="38" spans="1:10" ht="15" customHeight="1" x14ac:dyDescent="0.2">
      <c r="A38" s="45" t="s">
        <v>60</v>
      </c>
      <c r="B38" s="46"/>
      <c r="C38" s="81"/>
      <c r="D38" s="82"/>
      <c r="E38" s="82"/>
      <c r="F38" s="82"/>
      <c r="G38" s="82"/>
      <c r="H38" s="82"/>
      <c r="I38" s="82"/>
      <c r="J38" s="83"/>
    </row>
    <row r="39" spans="1:10" ht="15" customHeight="1" thickBot="1" x14ac:dyDescent="0.25">
      <c r="A39" s="38" t="s">
        <v>61</v>
      </c>
      <c r="B39" s="39"/>
      <c r="C39" s="39"/>
      <c r="D39" s="39"/>
      <c r="E39" s="39"/>
      <c r="F39" s="39"/>
      <c r="G39" s="39"/>
      <c r="H39" s="39"/>
      <c r="I39" s="39"/>
      <c r="J39" s="59"/>
    </row>
    <row r="40" spans="1:10" ht="15" customHeight="1" thickBot="1" x14ac:dyDescent="0.25">
      <c r="A40" s="60" t="s">
        <v>62</v>
      </c>
      <c r="B40" s="61"/>
      <c r="C40" s="61"/>
      <c r="D40" s="61"/>
      <c r="E40" s="61"/>
      <c r="F40" s="61"/>
      <c r="G40" s="61"/>
      <c r="H40" s="61"/>
      <c r="I40" s="61"/>
      <c r="J40" s="62"/>
    </row>
    <row r="41" spans="1:10" ht="15" customHeight="1" x14ac:dyDescent="0.2">
      <c r="A41" s="63" t="s">
        <v>58</v>
      </c>
      <c r="B41" s="64"/>
      <c r="C41" s="65"/>
      <c r="D41" s="66"/>
      <c r="E41" s="66"/>
      <c r="F41" s="66"/>
      <c r="G41" s="66"/>
      <c r="H41" s="66"/>
      <c r="I41" s="67" t="s">
        <v>63</v>
      </c>
      <c r="J41" s="68"/>
    </row>
    <row r="42" spans="1:10" ht="15" customHeight="1" x14ac:dyDescent="0.2">
      <c r="A42" s="45" t="s">
        <v>64</v>
      </c>
      <c r="B42" s="46"/>
      <c r="C42" s="73"/>
      <c r="D42" s="73"/>
      <c r="E42" s="73"/>
      <c r="F42" s="73"/>
      <c r="G42" s="73"/>
      <c r="H42" s="73"/>
      <c r="I42" s="69"/>
      <c r="J42" s="70"/>
    </row>
    <row r="43" spans="1:10" ht="15" customHeight="1" x14ac:dyDescent="0.2">
      <c r="A43" s="45" t="s">
        <v>65</v>
      </c>
      <c r="B43" s="46"/>
      <c r="C43" s="73"/>
      <c r="D43" s="73"/>
      <c r="E43" s="73"/>
      <c r="F43" s="73"/>
      <c r="G43" s="73"/>
      <c r="H43" s="73"/>
      <c r="I43" s="69"/>
      <c r="J43" s="70"/>
    </row>
    <row r="44" spans="1:10" ht="15" customHeight="1" x14ac:dyDescent="0.2">
      <c r="A44" s="45" t="s">
        <v>66</v>
      </c>
      <c r="B44" s="46"/>
      <c r="C44" s="51"/>
      <c r="D44" s="52"/>
      <c r="E44" s="52"/>
      <c r="F44" s="52"/>
      <c r="G44" s="52"/>
      <c r="H44" s="52"/>
      <c r="I44" s="69"/>
      <c r="J44" s="70"/>
    </row>
    <row r="45" spans="1:10" ht="15" customHeight="1" x14ac:dyDescent="0.2">
      <c r="A45" s="45" t="s">
        <v>67</v>
      </c>
      <c r="B45" s="46"/>
      <c r="C45" s="53"/>
      <c r="D45" s="54"/>
      <c r="E45" s="55"/>
      <c r="F45" s="56"/>
      <c r="G45" s="57"/>
      <c r="H45" s="58"/>
      <c r="I45" s="69"/>
      <c r="J45" s="70"/>
    </row>
    <row r="46" spans="1:10" ht="15" customHeight="1" x14ac:dyDescent="0.2">
      <c r="A46" s="45" t="s">
        <v>68</v>
      </c>
      <c r="B46" s="46"/>
      <c r="C46" s="47"/>
      <c r="D46" s="48"/>
      <c r="E46" s="48"/>
      <c r="F46" s="48"/>
      <c r="G46" s="48"/>
      <c r="H46" s="48"/>
      <c r="I46" s="69"/>
      <c r="J46" s="70"/>
    </row>
    <row r="47" spans="1:10" ht="15" customHeight="1" x14ac:dyDescent="0.2">
      <c r="A47" s="45" t="s">
        <v>69</v>
      </c>
      <c r="B47" s="46"/>
      <c r="C47" s="47"/>
      <c r="D47" s="48"/>
      <c r="E47" s="48"/>
      <c r="F47" s="48"/>
      <c r="G47" s="48"/>
      <c r="H47" s="48"/>
      <c r="I47" s="69"/>
      <c r="J47" s="70"/>
    </row>
    <row r="48" spans="1:10" ht="15" customHeight="1" x14ac:dyDescent="0.2">
      <c r="A48" s="49" t="s">
        <v>70</v>
      </c>
      <c r="B48" s="50"/>
      <c r="C48" s="47"/>
      <c r="D48" s="48"/>
      <c r="E48" s="48"/>
      <c r="F48" s="48"/>
      <c r="G48" s="48"/>
      <c r="H48" s="48"/>
      <c r="I48" s="69"/>
      <c r="J48" s="70"/>
    </row>
    <row r="49" spans="1:10" ht="15" customHeight="1" x14ac:dyDescent="0.2">
      <c r="A49" s="49" t="s">
        <v>71</v>
      </c>
      <c r="B49" s="50"/>
      <c r="C49" s="47"/>
      <c r="D49" s="48"/>
      <c r="E49" s="48"/>
      <c r="F49" s="48"/>
      <c r="G49" s="48"/>
      <c r="H49" s="48"/>
      <c r="I49" s="71"/>
      <c r="J49" s="72"/>
    </row>
    <row r="50" spans="1:10" ht="15" customHeight="1" thickBot="1" x14ac:dyDescent="0.25">
      <c r="A50" s="38" t="s">
        <v>72</v>
      </c>
      <c r="B50" s="39"/>
      <c r="C50" s="39"/>
      <c r="D50" s="39"/>
      <c r="E50" s="39"/>
      <c r="F50" s="39"/>
      <c r="G50" s="39"/>
      <c r="H50" s="39"/>
      <c r="I50" s="30" t="s">
        <v>73</v>
      </c>
      <c r="J50" s="31"/>
    </row>
    <row r="51" spans="1:10" ht="15" customHeight="1" x14ac:dyDescent="0.2">
      <c r="A51" s="40" t="s">
        <v>59</v>
      </c>
      <c r="B51" s="40"/>
      <c r="C51" s="40"/>
      <c r="D51" s="40"/>
      <c r="E51" s="40"/>
      <c r="F51" s="40"/>
      <c r="G51" s="40"/>
      <c r="H51" s="40"/>
      <c r="I51" s="40"/>
      <c r="J51" s="40"/>
    </row>
    <row r="52" spans="1:10" ht="49.5" customHeight="1" x14ac:dyDescent="0.2">
      <c r="A52" s="41" t="s">
        <v>74</v>
      </c>
      <c r="B52" s="41"/>
      <c r="C52" s="41"/>
      <c r="D52" s="41"/>
      <c r="E52" s="41"/>
      <c r="F52" s="41"/>
      <c r="G52" s="41"/>
      <c r="H52" s="41"/>
      <c r="I52" s="41"/>
      <c r="J52" s="41"/>
    </row>
    <row r="53" spans="1:10" ht="65.25" customHeight="1" x14ac:dyDescent="0.2">
      <c r="A53" s="42"/>
      <c r="B53" s="42"/>
      <c r="C53" s="42"/>
      <c r="D53" s="42"/>
      <c r="E53" s="42"/>
      <c r="F53" s="42"/>
      <c r="G53" s="42"/>
      <c r="H53" s="42"/>
      <c r="I53" s="43" t="s">
        <v>76</v>
      </c>
      <c r="J53" s="44"/>
    </row>
    <row r="54" spans="1:10" ht="14.25" customHeight="1" x14ac:dyDescent="0.2">
      <c r="A54" s="42"/>
      <c r="B54" s="42"/>
      <c r="C54" s="42"/>
      <c r="D54" s="42"/>
      <c r="E54" s="42"/>
      <c r="F54" s="42"/>
      <c r="G54" s="42"/>
      <c r="H54" s="42"/>
      <c r="I54" s="32" t="s">
        <v>73</v>
      </c>
      <c r="J54" s="33"/>
    </row>
    <row r="55" spans="1:10" ht="60.75" customHeight="1" x14ac:dyDescent="0.2">
      <c r="A55" s="36" t="s">
        <v>75</v>
      </c>
      <c r="B55" s="37"/>
      <c r="C55" s="37"/>
      <c r="D55" s="37"/>
      <c r="E55" s="37"/>
      <c r="F55" s="37"/>
      <c r="G55" s="37"/>
      <c r="H55" s="37"/>
      <c r="I55" s="37"/>
      <c r="J55" s="37"/>
    </row>
  </sheetData>
  <mergeCells count="147">
    <mergeCell ref="B1:J2"/>
    <mergeCell ref="A3:J3"/>
    <mergeCell ref="L3:Q3"/>
    <mergeCell ref="C4:D4"/>
    <mergeCell ref="E4:F4"/>
    <mergeCell ref="G4:H4"/>
    <mergeCell ref="I4:J4"/>
    <mergeCell ref="C9:D9"/>
    <mergeCell ref="E9:F9"/>
    <mergeCell ref="G9:H9"/>
    <mergeCell ref="I9:J9"/>
    <mergeCell ref="C10:D10"/>
    <mergeCell ref="E10:F10"/>
    <mergeCell ref="G10:H10"/>
    <mergeCell ref="I10:J10"/>
    <mergeCell ref="E7:F7"/>
    <mergeCell ref="G7:H7"/>
    <mergeCell ref="I7:J7"/>
    <mergeCell ref="C8:D8"/>
    <mergeCell ref="E8:F8"/>
    <mergeCell ref="G8:H8"/>
    <mergeCell ref="I8:J8"/>
    <mergeCell ref="C7:D7"/>
    <mergeCell ref="E13:F13"/>
    <mergeCell ref="G13:H13"/>
    <mergeCell ref="I13:J13"/>
    <mergeCell ref="C14:D14"/>
    <mergeCell ref="E14:F14"/>
    <mergeCell ref="G14:H14"/>
    <mergeCell ref="I14:J14"/>
    <mergeCell ref="C11:D11"/>
    <mergeCell ref="E11:F11"/>
    <mergeCell ref="G11:H11"/>
    <mergeCell ref="I11:J11"/>
    <mergeCell ref="C12:D12"/>
    <mergeCell ref="E12:F12"/>
    <mergeCell ref="G12:H12"/>
    <mergeCell ref="I12:J12"/>
    <mergeCell ref="C17:D17"/>
    <mergeCell ref="E17:F17"/>
    <mergeCell ref="G17:H17"/>
    <mergeCell ref="I17:J17"/>
    <mergeCell ref="A18:B18"/>
    <mergeCell ref="A19:B19"/>
    <mergeCell ref="C15:D15"/>
    <mergeCell ref="E15:F15"/>
    <mergeCell ref="G15:H15"/>
    <mergeCell ref="I15:J15"/>
    <mergeCell ref="C16:D16"/>
    <mergeCell ref="E16:F16"/>
    <mergeCell ref="G16:H16"/>
    <mergeCell ref="I16:J16"/>
    <mergeCell ref="A5:A17"/>
    <mergeCell ref="C5:D5"/>
    <mergeCell ref="E5:F5"/>
    <mergeCell ref="G5:H5"/>
    <mergeCell ref="I5:J5"/>
    <mergeCell ref="C6:D6"/>
    <mergeCell ref="E6:F6"/>
    <mergeCell ref="G6:H6"/>
    <mergeCell ref="I6:J6"/>
    <mergeCell ref="C13:D13"/>
    <mergeCell ref="E24:F24"/>
    <mergeCell ref="G24:H24"/>
    <mergeCell ref="I24:J24"/>
    <mergeCell ref="C25:D25"/>
    <mergeCell ref="E25:F25"/>
    <mergeCell ref="G25:H25"/>
    <mergeCell ref="I25:J25"/>
    <mergeCell ref="A20:B20"/>
    <mergeCell ref="I20:J20"/>
    <mergeCell ref="A21:B21"/>
    <mergeCell ref="I21:J21"/>
    <mergeCell ref="A22:J22"/>
    <mergeCell ref="A23:B23"/>
    <mergeCell ref="E23:F23"/>
    <mergeCell ref="G23:H23"/>
    <mergeCell ref="I23:J23"/>
    <mergeCell ref="A28:J28"/>
    <mergeCell ref="A29:B29"/>
    <mergeCell ref="C29:D29"/>
    <mergeCell ref="E29:F29"/>
    <mergeCell ref="G29:H29"/>
    <mergeCell ref="I29:J29"/>
    <mergeCell ref="C26:D26"/>
    <mergeCell ref="E26:F26"/>
    <mergeCell ref="G26:H26"/>
    <mergeCell ref="I26:J26"/>
    <mergeCell ref="A27:F27"/>
    <mergeCell ref="G27:H27"/>
    <mergeCell ref="I27:J27"/>
    <mergeCell ref="A30:B30"/>
    <mergeCell ref="C30:D30"/>
    <mergeCell ref="E30:F30"/>
    <mergeCell ref="G30:H30"/>
    <mergeCell ref="I30:J30"/>
    <mergeCell ref="A31:B31"/>
    <mergeCell ref="C31:D31"/>
    <mergeCell ref="E31:F31"/>
    <mergeCell ref="G31:H31"/>
    <mergeCell ref="I31:J31"/>
    <mergeCell ref="A34:J35"/>
    <mergeCell ref="A36:J36"/>
    <mergeCell ref="A37:B37"/>
    <mergeCell ref="C37:J37"/>
    <mergeCell ref="A38:B38"/>
    <mergeCell ref="C38:J38"/>
    <mergeCell ref="A32:B32"/>
    <mergeCell ref="C32:D32"/>
    <mergeCell ref="E32:F32"/>
    <mergeCell ref="G32:H32"/>
    <mergeCell ref="I32:J32"/>
    <mergeCell ref="A33:B33"/>
    <mergeCell ref="C33:D33"/>
    <mergeCell ref="E33:F33"/>
    <mergeCell ref="G33:H33"/>
    <mergeCell ref="I33:J33"/>
    <mergeCell ref="A44:B44"/>
    <mergeCell ref="C44:H44"/>
    <mergeCell ref="A45:B45"/>
    <mergeCell ref="C45:E45"/>
    <mergeCell ref="F45:H45"/>
    <mergeCell ref="A46:B46"/>
    <mergeCell ref="C46:H46"/>
    <mergeCell ref="A39:B39"/>
    <mergeCell ref="C39:J39"/>
    <mergeCell ref="A40:J40"/>
    <mergeCell ref="A41:B41"/>
    <mergeCell ref="C41:H41"/>
    <mergeCell ref="I41:J49"/>
    <mergeCell ref="A42:B42"/>
    <mergeCell ref="C42:H42"/>
    <mergeCell ref="A43:B43"/>
    <mergeCell ref="C43:H43"/>
    <mergeCell ref="A55:J55"/>
    <mergeCell ref="A50:B50"/>
    <mergeCell ref="C50:H50"/>
    <mergeCell ref="A51:J51"/>
    <mergeCell ref="A52:J52"/>
    <mergeCell ref="A53:H54"/>
    <mergeCell ref="I53:J53"/>
    <mergeCell ref="A47:B47"/>
    <mergeCell ref="C47:H47"/>
    <mergeCell ref="A48:B48"/>
    <mergeCell ref="C48:H48"/>
    <mergeCell ref="A49:B49"/>
    <mergeCell ref="C49:H49"/>
  </mergeCells>
  <printOptions horizontalCentered="1"/>
  <pageMargins left="0.19685039370078741" right="0.19685039370078741" top="0.39370078740157483" bottom="0.19685039370078741" header="0.31496062992125984" footer="0.15748031496062992"/>
  <pageSetup paperSize="9" orientation="portrait" r:id="rId1"/>
  <headerFooter>
    <oddFooter xml:space="preserve">&amp;L&amp;8DG-FR-001/Yayın Tarihi: 01.02.2025/Rev No: 00/ Rev. Tarihi: - </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(241-19)İTOB KAZAN (2)</vt:lpstr>
      <vt:lpstr>'(241-19)İTOB KAZAN (2)'!Yazdırma_Alanı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Şenol Kürşat KALKAN</dc:creator>
  <cp:lastModifiedBy>Senol KALKAN</cp:lastModifiedBy>
  <cp:lastPrinted>2025-07-03T07:24:46Z</cp:lastPrinted>
  <dcterms:created xsi:type="dcterms:W3CDTF">2015-06-05T18:19:34Z</dcterms:created>
  <dcterms:modified xsi:type="dcterms:W3CDTF">2025-07-03T07:24:52Z</dcterms:modified>
</cp:coreProperties>
</file>